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2" sheetId="1" r:id="rId4"/>
  </sheets>
  <definedNames/>
  <calcPr/>
  <extLst>
    <ext uri="GoogleSheetsCustomDataVersion1">
      <go:sheetsCustomData xmlns:go="http://customooxmlschemas.google.com/" r:id="rId5" roundtripDataSignature="AMtx7mi4+wyEo04GgiiFF1EWa/EednoLWg=="/>
    </ext>
  </extLst>
</workbook>
</file>

<file path=xl/sharedStrings.xml><?xml version="1.0" encoding="utf-8"?>
<sst xmlns="http://schemas.openxmlformats.org/spreadsheetml/2006/main" count="48" uniqueCount="36">
  <si>
    <t xml:space="preserve"> MINISTÉRIO DA EDUCAÇÃO
INSTITUTO FEDERAL DO ESPÍRITO SANTO
CAMPUS SERRRA</t>
  </si>
  <si>
    <t>MAPA COMPARATIVO DE PREÇOS</t>
  </si>
  <si>
    <t>ANÁLISE CRÍTICA DA AQUISIÇÃO</t>
  </si>
  <si>
    <t>Item</t>
  </si>
  <si>
    <t>Descrição detalhada</t>
  </si>
  <si>
    <t xml:space="preserve">UNID </t>
  </si>
  <si>
    <t>Quant</t>
  </si>
  <si>
    <t>FORNECEDOR 01</t>
  </si>
  <si>
    <t>FORNECEDOR 02</t>
  </si>
  <si>
    <t>internet.com</t>
  </si>
  <si>
    <t>BANCO DE PREÇOS</t>
  </si>
  <si>
    <t>EMPRESA VENCEDORA</t>
  </si>
  <si>
    <t>MENOR VALOR</t>
  </si>
  <si>
    <t>MENOR VALOR TOTAL</t>
  </si>
  <si>
    <t>MÉDIA</t>
  </si>
  <si>
    <t>MAIOR VALOR</t>
  </si>
  <si>
    <t>% ENTRE MENOR E MAIOR VALOR</t>
  </si>
  <si>
    <t>CNPJ:00.000.000/0000-00</t>
  </si>
  <si>
    <t>Data: 13/03/2018</t>
  </si>
  <si>
    <t>Data: 14/03/2018</t>
  </si>
  <si>
    <t>Data: 10/04/2018</t>
  </si>
  <si>
    <t>Vr. Unit</t>
  </si>
  <si>
    <t>Vr. Total</t>
  </si>
  <si>
    <t>Descrição detalhada ou simplificada do objeto</t>
  </si>
  <si>
    <t>Serviço</t>
  </si>
  <si>
    <t>1</t>
  </si>
  <si>
    <t>TOTAL R$</t>
  </si>
  <si>
    <r>
      <rPr>
        <rFont val="Arial"/>
        <b/>
        <color rgb="FF000000"/>
        <sz val="10.0"/>
      </rPr>
      <t>Análise técnica dos preços</t>
    </r>
    <r>
      <rPr>
        <rFont val="Arial"/>
        <b/>
        <color rgb="FFFF0000"/>
        <sz val="10.0"/>
      </rPr>
      <t xml:space="preserve"> (Esse é o momento de contar a "historia" da pesquisa de preços feita, justificar quais preços foram considerados ou quais excluídos, justificando tais decisões, informar a metodologia de cálculo do valor estimado da contratação, etc)</t>
    </r>
  </si>
  <si>
    <t xml:space="preserve">1. Planilha elaborada com base na Instrução Normativa SEGES /ME Nº 65, DE 7 de julho de 2021  </t>
  </si>
  <si>
    <t>2. Informações contidas na planilha com base em pesquisa de mercado comprovada pelos orçamentos anexos.</t>
  </si>
  <si>
    <r>
      <rPr>
        <rFont val="Calibri"/>
        <color rgb="FF000000"/>
        <sz val="11.0"/>
      </rPr>
      <t xml:space="preserve">3. A estimativa apurada foi calçada em atendimento ao art 5º da Instrução Normativa SEGES /ME Nº 65/2021. Foram enviados </t>
    </r>
    <r>
      <rPr>
        <rFont val="Calibri"/>
        <color rgb="FFFF0000"/>
        <sz val="11.0"/>
      </rPr>
      <t>sessenta e sete</t>
    </r>
    <r>
      <rPr>
        <rFont val="Calibri"/>
        <color rgb="FF000000"/>
        <sz val="11.0"/>
      </rPr>
      <t xml:space="preserve"> e-mails solicitando orçamentos para </t>
    </r>
    <r>
      <rPr>
        <rFont val="Calibri"/>
        <color rgb="FFFF0000"/>
        <sz val="11.0"/>
      </rPr>
      <t>diversas empresas em vários estados da federação</t>
    </r>
    <r>
      <rPr>
        <rFont val="Calibri"/>
        <color rgb="FF000000"/>
        <sz val="11.0"/>
      </rPr>
      <t xml:space="preserve">, somente </t>
    </r>
    <r>
      <rPr>
        <rFont val="Calibri"/>
        <color rgb="FFFF0000"/>
        <sz val="11.0"/>
      </rPr>
      <t xml:space="preserve">duas </t>
    </r>
    <r>
      <rPr>
        <rFont val="Calibri"/>
        <color rgb="FF000000"/>
        <sz val="11.0"/>
      </rPr>
      <t xml:space="preserve">empresas responderam com propostas e </t>
    </r>
    <r>
      <rPr>
        <rFont val="Calibri"/>
        <color rgb="FFFF0000"/>
        <sz val="11.0"/>
      </rPr>
      <t xml:space="preserve">quatro </t>
    </r>
    <r>
      <rPr>
        <rFont val="Calibri"/>
        <color rgb="FF000000"/>
        <sz val="11.0"/>
      </rPr>
      <t xml:space="preserve">enviaram mensagem declinando de cotar; consultou-se o Banco de Preços e o Painel de Preços e também a sítios eletrônicos da internet. Dos valores encontrados </t>
    </r>
    <r>
      <rPr>
        <rFont val="Calibri"/>
        <color rgb="FFFF0000"/>
        <sz val="11.0"/>
      </rPr>
      <t xml:space="preserve">vários apresentaram diferenças muito grandes, portanto optou-se por desconsiderar os extremos ou quando só havia dois preços, optou-se por considerar apenas o preço do Painel de Preços ou o menor. </t>
    </r>
    <r>
      <rPr>
        <rFont val="Calibri"/>
        <color rgb="FF000000"/>
        <sz val="11.0"/>
      </rPr>
      <t xml:space="preserve">Informamos que os preços de fontes da internet foram obtidos somando-se o preço do frete ao valor total do item e dividindo-se pela quantidade solicitada para obtermos o valor uniário. Não foi possível encontrar preços para os </t>
    </r>
    <r>
      <rPr>
        <rFont val="Calibri"/>
        <color rgb="FFFF0000"/>
        <sz val="11.0"/>
      </rPr>
      <t>itens 25 e 27, seja pela especificação apresentada ou pela forma de fornecimento</t>
    </r>
    <r>
      <rPr>
        <rFont val="Calibri"/>
        <color rgb="FF000000"/>
        <sz val="11.0"/>
      </rPr>
      <t xml:space="preserve">. O </t>
    </r>
    <r>
      <rPr>
        <rFont val="Calibri"/>
        <color rgb="FFFF0000"/>
        <sz val="11.0"/>
      </rPr>
      <t>item 28</t>
    </r>
    <r>
      <rPr>
        <rFont val="Calibri"/>
        <color rgb="FF000000"/>
        <sz val="11.0"/>
      </rPr>
      <t xml:space="preserve"> foi desconsiderado </t>
    </r>
    <r>
      <rPr>
        <rFont val="Calibri"/>
        <color rgb="FFFF0000"/>
        <sz val="11.0"/>
      </rPr>
      <t>pois só obteve um valor e o mesmo não é “público” (do Painel ou Banco de Preço).</t>
    </r>
  </si>
  <si>
    <r>
      <rPr>
        <rFont val="Calibri"/>
        <color rgb="FF000000"/>
        <sz val="11.0"/>
      </rPr>
      <t xml:space="preserve">4. Conforme art. 6º da IN 65/2021, foi utilizada a </t>
    </r>
    <r>
      <rPr>
        <rFont val="Calibri"/>
        <color rgb="FFFF0000"/>
        <sz val="11.0"/>
      </rPr>
      <t>MÉDIA/MEDIANA/MENOR PREÇO</t>
    </r>
    <r>
      <rPr>
        <rFont val="Calibri"/>
        <color rgb="FF000000"/>
        <sz val="11.0"/>
      </rPr>
      <t xml:space="preserve"> como método para obtenção do preço estimado.</t>
    </r>
  </si>
  <si>
    <t>atenção! alterar e excluir tudo o que estiver em vermelho e/ou que não se aplicar a este processo</t>
  </si>
  <si>
    <t>Local, data</t>
  </si>
  <si>
    <t>nome servidor elaborou a planilha</t>
  </si>
  <si>
    <t>nome do setor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</si>
</sst>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_-* #,##0.00_-;\-* #,##0.00_-;_-* \-??_-;_-@"/>
    <numFmt numFmtId="165" formatCode="&quot;R$ &quot;#,##0.00"/>
    <numFmt numFmtId="166" formatCode="&quot;R$ &quot;#,##0.00;[RED]&quot;-R$ &quot;#,##0.00"/>
  </numFmts>
  <fonts count="13"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rgb="FF000000"/>
      <name val="Calibri"/>
    </font>
    <font>
      <b/>
      <sz val="11.0"/>
      <color rgb="FF0000FF"/>
      <name val="Calibri"/>
    </font>
    <font>
      <b/>
      <sz val="14.0"/>
      <color rgb="FF000000"/>
      <name val="Calibri"/>
    </font>
    <font/>
    <font>
      <b/>
      <sz val="11.0"/>
      <color theme="1"/>
      <name val="Calibri"/>
    </font>
    <font>
      <b/>
      <sz val="11.0"/>
      <color rgb="FF000000"/>
      <name val="Calibri"/>
    </font>
    <font>
      <b/>
      <u/>
      <sz val="11.0"/>
      <color rgb="FF0000FF"/>
      <name val="Calibri"/>
    </font>
    <font>
      <sz val="11.0"/>
      <color theme="1"/>
      <name val="Calibri"/>
    </font>
    <font>
      <b/>
      <sz val="10.0"/>
      <color rgb="FF000000"/>
      <name val="Arial"/>
    </font>
    <font>
      <sz val="10.0"/>
      <color rgb="FF000000"/>
      <name val="Arial"/>
    </font>
    <font>
      <b/>
      <sz val="12.0"/>
      <color rgb="FFFF0000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D3CBB6"/>
        <bgColor rgb="FFD3CBB6"/>
      </patternFill>
    </fill>
    <fill>
      <patternFill patternType="solid">
        <fgColor rgb="FFE3DED1"/>
        <bgColor rgb="FFE3DED1"/>
      </patternFill>
    </fill>
    <fill>
      <patternFill patternType="solid">
        <fgColor rgb="FFFFFFFF"/>
        <bgColor rgb="FFFFFFFF"/>
      </patternFill>
    </fill>
  </fills>
  <borders count="10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4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Alignment="1" applyFont="1">
      <alignment horizontal="center" readingOrder="0" shrinkToFit="0" vertical="bottom" wrapText="1"/>
    </xf>
    <xf borderId="0" fillId="0" fontId="3" numFmtId="0" xfId="0" applyAlignment="1" applyFont="1">
      <alignment shrinkToFit="0" vertical="bottom" wrapText="0"/>
    </xf>
    <xf borderId="1" fillId="2" fontId="4" numFmtId="0" xfId="0" applyAlignment="1" applyBorder="1" applyFill="1" applyFont="1">
      <alignment horizontal="center" readingOrder="0" shrinkToFit="0" vertical="center" wrapText="0"/>
    </xf>
    <xf borderId="2" fillId="0" fontId="5" numFmtId="0" xfId="0" applyBorder="1" applyFont="1"/>
    <xf borderId="3" fillId="0" fontId="5" numFmtId="0" xfId="0" applyBorder="1" applyFont="1"/>
    <xf borderId="1" fillId="2" fontId="4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horizontal="center" shrinkToFit="0" vertical="center" wrapText="0"/>
    </xf>
    <xf borderId="4" fillId="3" fontId="6" numFmtId="0" xfId="0" applyAlignment="1" applyBorder="1" applyFill="1" applyFont="1">
      <alignment horizontal="center" shrinkToFit="0" vertical="center" wrapText="0"/>
    </xf>
    <xf borderId="4" fillId="3" fontId="6" numFmtId="49" xfId="0" applyAlignment="1" applyBorder="1" applyFont="1" applyNumberFormat="1">
      <alignment horizontal="center" shrinkToFit="0" vertical="center" wrapText="0"/>
    </xf>
    <xf borderId="4" fillId="3" fontId="6" numFmtId="49" xfId="0" applyAlignment="1" applyBorder="1" applyFont="1" applyNumberFormat="1">
      <alignment horizontal="center" shrinkToFit="0" vertical="center" wrapText="1"/>
    </xf>
    <xf borderId="1" fillId="3" fontId="7" numFmtId="164" xfId="0" applyAlignment="1" applyBorder="1" applyFont="1" applyNumberFormat="1">
      <alignment horizontal="center" shrinkToFit="1" vertical="center" wrapText="0"/>
    </xf>
    <xf borderId="1" fillId="3" fontId="8" numFmtId="164" xfId="0" applyAlignment="1" applyBorder="1" applyFont="1" applyNumberFormat="1">
      <alignment horizontal="center" readingOrder="0" shrinkToFit="1" vertical="center" wrapText="0"/>
    </xf>
    <xf borderId="4" fillId="3" fontId="7" numFmtId="164" xfId="0" applyAlignment="1" applyBorder="1" applyFont="1" applyNumberFormat="1">
      <alignment horizontal="center" shrinkToFit="1" vertical="center" wrapText="0"/>
    </xf>
    <xf borderId="4" fillId="3" fontId="6" numFmtId="0" xfId="0" applyAlignment="1" applyBorder="1" applyFont="1">
      <alignment horizontal="center" shrinkToFit="1" vertical="center" wrapText="0"/>
    </xf>
    <xf borderId="5" fillId="0" fontId="5" numFmtId="0" xfId="0" applyBorder="1" applyFont="1"/>
    <xf borderId="1" fillId="3" fontId="9" numFmtId="164" xfId="0" applyAlignment="1" applyBorder="1" applyFont="1" applyNumberFormat="1">
      <alignment horizontal="center" shrinkToFit="1" vertical="center" wrapText="0"/>
    </xf>
    <xf borderId="6" fillId="0" fontId="5" numFmtId="0" xfId="0" applyBorder="1" applyFont="1"/>
    <xf borderId="7" fillId="3" fontId="6" numFmtId="0" xfId="0" applyAlignment="1" applyBorder="1" applyFont="1">
      <alignment horizontal="center" shrinkToFit="0" vertical="center" wrapText="1"/>
    </xf>
    <xf borderId="7" fillId="4" fontId="9" numFmtId="0" xfId="0" applyAlignment="1" applyBorder="1" applyFill="1" applyFont="1">
      <alignment horizontal="center" shrinkToFit="0" vertical="center" wrapText="0"/>
    </xf>
    <xf borderId="7" fillId="4" fontId="2" numFmtId="0" xfId="0" applyAlignment="1" applyBorder="1" applyFont="1">
      <alignment horizontal="left" shrinkToFit="0" vertical="center" wrapText="1"/>
    </xf>
    <xf borderId="7" fillId="4" fontId="9" numFmtId="49" xfId="0" applyAlignment="1" applyBorder="1" applyFont="1" applyNumberFormat="1">
      <alignment horizontal="center" shrinkToFit="0" vertical="center" wrapText="1"/>
    </xf>
    <xf borderId="7" fillId="4" fontId="9" numFmtId="164" xfId="0" applyAlignment="1" applyBorder="1" applyFont="1" applyNumberFormat="1">
      <alignment horizontal="center" shrinkToFit="0" vertical="center" wrapText="1"/>
    </xf>
    <xf borderId="7" fillId="4" fontId="2" numFmtId="164" xfId="0" applyAlignment="1" applyBorder="1" applyFont="1" applyNumberFormat="1">
      <alignment shrinkToFit="0" vertical="center" wrapText="1"/>
    </xf>
    <xf borderId="7" fillId="3" fontId="9" numFmtId="165" xfId="0" applyAlignment="1" applyBorder="1" applyFont="1" applyNumberFormat="1">
      <alignment horizontal="center" shrinkToFit="1" vertical="center" wrapText="0"/>
    </xf>
    <xf borderId="7" fillId="3" fontId="9" numFmtId="165" xfId="0" applyAlignment="1" applyBorder="1" applyFont="1" applyNumberFormat="1">
      <alignment horizontal="center" shrinkToFit="0" vertical="center" wrapText="1"/>
    </xf>
    <xf borderId="7" fillId="4" fontId="2" numFmtId="9" xfId="0" applyAlignment="1" applyBorder="1" applyFont="1" applyNumberFormat="1">
      <alignment shrinkToFit="0" vertical="center" wrapText="1"/>
    </xf>
    <xf borderId="0" fillId="0" fontId="2" numFmtId="4" xfId="0" applyAlignment="1" applyFont="1" applyNumberFormat="1">
      <alignment horizontal="center" shrinkToFit="0" vertical="center" wrapText="0"/>
    </xf>
    <xf borderId="0" fillId="0" fontId="2" numFmtId="1" xfId="0" applyAlignment="1" applyFont="1" applyNumberFormat="1">
      <alignment horizontal="center" shrinkToFit="0" vertical="center" wrapText="0"/>
    </xf>
    <xf borderId="8" fillId="3" fontId="7" numFmtId="166" xfId="0" applyAlignment="1" applyBorder="1" applyFont="1" applyNumberFormat="1">
      <alignment horizontal="center" shrinkToFit="0" vertical="center" wrapText="1"/>
    </xf>
    <xf borderId="8" fillId="4" fontId="2" numFmtId="4" xfId="0" applyAlignment="1" applyBorder="1" applyFont="1" applyNumberFormat="1">
      <alignment horizontal="center" shrinkToFit="0" vertical="center" wrapText="1"/>
    </xf>
    <xf borderId="6" fillId="0" fontId="2" numFmtId="4" xfId="0" applyAlignment="1" applyBorder="1" applyFont="1" applyNumberFormat="1">
      <alignment horizontal="center" shrinkToFit="0" vertical="center" wrapText="0"/>
    </xf>
    <xf borderId="8" fillId="4" fontId="2" numFmtId="4" xfId="0" applyAlignment="1" applyBorder="1" applyFont="1" applyNumberFormat="1">
      <alignment horizontal="center" shrinkToFit="0" vertical="center" wrapText="0"/>
    </xf>
    <xf borderId="9" fillId="4" fontId="2" numFmtId="166" xfId="0" applyAlignment="1" applyBorder="1" applyFont="1" applyNumberFormat="1">
      <alignment horizontal="center" shrinkToFit="0" vertical="center" wrapText="0"/>
    </xf>
    <xf borderId="9" fillId="4" fontId="2" numFmtId="4" xfId="0" applyAlignment="1" applyBorder="1" applyFont="1" applyNumberFormat="1">
      <alignment horizontal="center" shrinkToFit="0" vertical="center" wrapText="0"/>
    </xf>
    <xf borderId="8" fillId="3" fontId="6" numFmtId="165" xfId="0" applyAlignment="1" applyBorder="1" applyFont="1" applyNumberFormat="1">
      <alignment horizontal="center" shrinkToFit="0" vertical="center" wrapText="1"/>
    </xf>
    <xf borderId="0" fillId="0" fontId="10" numFmtId="0" xfId="0" applyAlignment="1" applyFont="1">
      <alignment readingOrder="0" shrinkToFit="0" vertical="bottom" wrapText="0"/>
    </xf>
    <xf borderId="0" fillId="0" fontId="11" numFmtId="0" xfId="0" applyAlignment="1" applyFont="1">
      <alignment horizontal="left" readingOrder="0" shrinkToFit="0" vertical="bottom" wrapText="0"/>
    </xf>
    <xf borderId="0" fillId="0" fontId="2" numFmtId="0" xfId="0" applyAlignment="1" applyFont="1">
      <alignment horizontal="left" readingOrder="0" shrinkToFit="0" vertical="center" wrapText="1"/>
    </xf>
    <xf borderId="0" fillId="0" fontId="2" numFmtId="0" xfId="0" applyAlignment="1" applyFont="1">
      <alignment shrinkToFit="0" vertical="bottom" wrapText="0"/>
    </xf>
    <xf borderId="0" fillId="0" fontId="2" numFmtId="0" xfId="0" applyAlignment="1" applyFont="1">
      <alignment horizontal="left" readingOrder="0" shrinkToFit="0" vertical="center" wrapText="1"/>
    </xf>
    <xf borderId="0" fillId="0" fontId="11" numFmtId="0" xfId="0" applyAlignment="1" applyFont="1">
      <alignment shrinkToFit="0" vertical="bottom" wrapText="0"/>
    </xf>
    <xf borderId="0" fillId="0" fontId="11" numFmtId="0" xfId="0" applyAlignment="1" applyFont="1">
      <alignment horizontal="center" shrinkToFit="0" vertical="center" wrapText="0"/>
    </xf>
    <xf borderId="0" fillId="0" fontId="12" numFmtId="0" xfId="0" applyAlignment="1" applyFont="1">
      <alignment readingOrder="0"/>
    </xf>
    <xf borderId="0" fillId="0" fontId="10" numFmtId="0" xfId="0" applyAlignment="1" applyFont="1">
      <alignment horizontal="center" shrinkToFit="0" vertical="center" wrapText="0"/>
    </xf>
    <xf borderId="0" fillId="0" fontId="11" numFmtId="0" xfId="0" applyAlignment="1" applyFont="1">
      <alignment horizontal="center" readingOrder="0" shrinkToFit="0" vertical="center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0</xdr:colOff>
      <xdr:row>0</xdr:row>
      <xdr:rowOff>0</xdr:rowOff>
    </xdr:from>
    <xdr:ext cx="581025" cy="600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://internet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5.86"/>
    <col customWidth="1" min="2" max="2" width="50.43"/>
    <col customWidth="1" min="3" max="4" width="7.57"/>
    <col customWidth="1" min="5" max="5" width="13.14"/>
    <col customWidth="1" min="6" max="6" width="13.43"/>
    <col customWidth="1" min="7" max="7" width="13.0"/>
    <col customWidth="1" min="8" max="8" width="13.57"/>
    <col customWidth="1" min="9" max="12" width="13.43"/>
    <col customWidth="1" min="13" max="13" width="18.14"/>
    <col customWidth="1" min="14" max="14" width="12.0"/>
    <col customWidth="1" min="15" max="15" width="12.57"/>
    <col customWidth="1" min="16" max="16" width="2.71"/>
    <col customWidth="1" min="17" max="17" width="14.0"/>
    <col customWidth="1" min="18" max="18" width="13.29"/>
    <col customWidth="1" min="19" max="19" width="13.57"/>
    <col customWidth="1" min="20" max="20" width="11.57"/>
    <col customWidth="1" min="21" max="25" width="7.0"/>
  </cols>
  <sheetData>
    <row r="1" ht="48.0" customHeight="1">
      <c r="G1" s="1"/>
    </row>
    <row r="2" ht="55.5" customHeight="1">
      <c r="A2" s="2" t="s">
        <v>0</v>
      </c>
    </row>
    <row r="3" ht="13.5" customHeight="1">
      <c r="F3" s="3"/>
    </row>
    <row r="4" ht="17.25" customHeight="1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6"/>
      <c r="Q4" s="7" t="s">
        <v>2</v>
      </c>
      <c r="R4" s="5"/>
      <c r="S4" s="5"/>
      <c r="T4" s="6"/>
    </row>
    <row r="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Q5" s="8"/>
      <c r="R5" s="8"/>
      <c r="S5" s="8"/>
      <c r="T5" s="8"/>
    </row>
    <row r="6" ht="30.0" customHeight="1">
      <c r="A6" s="9" t="s">
        <v>3</v>
      </c>
      <c r="B6" s="10" t="s">
        <v>4</v>
      </c>
      <c r="C6" s="11" t="s">
        <v>5</v>
      </c>
      <c r="D6" s="11" t="s">
        <v>6</v>
      </c>
      <c r="E6" s="12" t="s">
        <v>7</v>
      </c>
      <c r="F6" s="6"/>
      <c r="G6" s="12" t="s">
        <v>8</v>
      </c>
      <c r="H6" s="6"/>
      <c r="I6" s="13" t="s">
        <v>9</v>
      </c>
      <c r="J6" s="6"/>
      <c r="K6" s="12" t="s">
        <v>10</v>
      </c>
      <c r="L6" s="6"/>
      <c r="M6" s="14" t="s">
        <v>11</v>
      </c>
      <c r="N6" s="15" t="s">
        <v>12</v>
      </c>
      <c r="O6" s="15" t="s">
        <v>13</v>
      </c>
      <c r="Q6" s="14" t="s">
        <v>14</v>
      </c>
      <c r="R6" s="14" t="s">
        <v>12</v>
      </c>
      <c r="S6" s="14" t="s">
        <v>15</v>
      </c>
      <c r="T6" s="14" t="s">
        <v>16</v>
      </c>
    </row>
    <row r="7">
      <c r="A7" s="16"/>
      <c r="B7" s="16"/>
      <c r="C7" s="16"/>
      <c r="D7" s="16"/>
      <c r="E7" s="17" t="s">
        <v>17</v>
      </c>
      <c r="F7" s="6"/>
      <c r="G7" s="17" t="s">
        <v>17</v>
      </c>
      <c r="H7" s="6"/>
      <c r="I7" s="17" t="s">
        <v>17</v>
      </c>
      <c r="J7" s="6"/>
      <c r="K7" s="17"/>
      <c r="L7" s="6"/>
      <c r="M7" s="16"/>
      <c r="N7" s="16"/>
      <c r="O7" s="16"/>
      <c r="Q7" s="16"/>
      <c r="R7" s="16"/>
      <c r="S7" s="16"/>
      <c r="T7" s="16"/>
    </row>
    <row r="8">
      <c r="A8" s="16"/>
      <c r="B8" s="16"/>
      <c r="C8" s="16"/>
      <c r="D8" s="16"/>
      <c r="E8" s="17" t="s">
        <v>18</v>
      </c>
      <c r="F8" s="6"/>
      <c r="G8" s="17" t="s">
        <v>19</v>
      </c>
      <c r="H8" s="6"/>
      <c r="I8" s="17" t="s">
        <v>20</v>
      </c>
      <c r="J8" s="6"/>
      <c r="K8" s="17"/>
      <c r="L8" s="6"/>
      <c r="M8" s="16"/>
      <c r="N8" s="16"/>
      <c r="O8" s="16"/>
      <c r="Q8" s="16"/>
      <c r="R8" s="16"/>
      <c r="S8" s="16"/>
      <c r="T8" s="16"/>
    </row>
    <row r="9">
      <c r="A9" s="18"/>
      <c r="B9" s="18"/>
      <c r="C9" s="18"/>
      <c r="D9" s="18"/>
      <c r="E9" s="19" t="s">
        <v>21</v>
      </c>
      <c r="F9" s="19" t="s">
        <v>22</v>
      </c>
      <c r="G9" s="19" t="s">
        <v>21</v>
      </c>
      <c r="H9" s="19" t="s">
        <v>22</v>
      </c>
      <c r="I9" s="19" t="s">
        <v>21</v>
      </c>
      <c r="J9" s="19" t="s">
        <v>22</v>
      </c>
      <c r="K9" s="19" t="s">
        <v>21</v>
      </c>
      <c r="L9" s="19" t="s">
        <v>22</v>
      </c>
      <c r="M9" s="18"/>
      <c r="N9" s="18"/>
      <c r="O9" s="18"/>
      <c r="Q9" s="18"/>
      <c r="R9" s="18"/>
      <c r="S9" s="18"/>
      <c r="T9" s="18"/>
    </row>
    <row r="10">
      <c r="A10" s="20">
        <v>1.0</v>
      </c>
      <c r="B10" s="21" t="s">
        <v>23</v>
      </c>
      <c r="C10" s="22" t="s">
        <v>24</v>
      </c>
      <c r="D10" s="22" t="s">
        <v>25</v>
      </c>
      <c r="E10" s="23">
        <v>14097.2</v>
      </c>
      <c r="F10" s="23">
        <f t="shared" ref="F10:F19" si="1">E10*$D10</f>
        <v>14097.2</v>
      </c>
      <c r="G10" s="23">
        <v>5400.0</v>
      </c>
      <c r="H10" s="23">
        <f t="shared" ref="H10:H19" si="2">G10*$D10</f>
        <v>5400</v>
      </c>
      <c r="I10" s="23">
        <v>15945.55</v>
      </c>
      <c r="J10" s="23">
        <f t="shared" ref="J10:J19" si="3">I10*$D10</f>
        <v>15945.55</v>
      </c>
      <c r="K10" s="23">
        <v>13845.0</v>
      </c>
      <c r="L10" s="23">
        <f t="shared" ref="L10:L19" si="4">K10*$D10</f>
        <v>13845</v>
      </c>
      <c r="M10" s="24" t="str">
        <f t="shared" ref="M10:M19" si="5">IF(E10=N10,$E$6,IF(G10=N10,$G$6,IF(I10=N10,$I$6,IF(K10=N10,$K$6))))</f>
        <v>FORNECEDOR 02</v>
      </c>
      <c r="N10" s="25">
        <f t="shared" ref="N10:N19" si="6">MIN(E10,G10,I10,K10)</f>
        <v>5400</v>
      </c>
      <c r="O10" s="26">
        <f t="shared" ref="O10:O19" si="7">(N10*D10)</f>
        <v>5400</v>
      </c>
      <c r="Q10" s="24">
        <f t="shared" ref="Q10:Q19" si="8">AVERAGE(E10,G10,I10,K10)</f>
        <v>12321.9375</v>
      </c>
      <c r="R10" s="24">
        <f t="shared" ref="R10:R19" si="9">MIN(E10,G10,I10,K10)</f>
        <v>5400</v>
      </c>
      <c r="S10" s="24">
        <f t="shared" ref="S10:S19" si="10">MAX(E10,G10,I10,K10)</f>
        <v>15945.55</v>
      </c>
      <c r="T10" s="27">
        <f t="shared" ref="T10:T19" si="11">($S10-$R10)/$R10</f>
        <v>1.95287963</v>
      </c>
    </row>
    <row r="11" ht="18.0" customHeight="1">
      <c r="A11" s="20">
        <v>2.0</v>
      </c>
      <c r="B11" s="21"/>
      <c r="C11" s="22"/>
      <c r="D11" s="22"/>
      <c r="E11" s="23"/>
      <c r="F11" s="23">
        <f t="shared" si="1"/>
        <v>0</v>
      </c>
      <c r="G11" s="23"/>
      <c r="H11" s="23">
        <f t="shared" si="2"/>
        <v>0</v>
      </c>
      <c r="I11" s="23"/>
      <c r="J11" s="23">
        <f t="shared" si="3"/>
        <v>0</v>
      </c>
      <c r="K11" s="23"/>
      <c r="L11" s="23">
        <f t="shared" si="4"/>
        <v>0</v>
      </c>
      <c r="M11" s="24" t="str">
        <f t="shared" si="5"/>
        <v>FORNECEDOR 01</v>
      </c>
      <c r="N11" s="25">
        <f t="shared" si="6"/>
        <v>0</v>
      </c>
      <c r="O11" s="26">
        <f t="shared" si="7"/>
        <v>0</v>
      </c>
      <c r="Q11" s="24" t="str">
        <f t="shared" si="8"/>
        <v>#DIV/0!</v>
      </c>
      <c r="R11" s="24">
        <f t="shared" si="9"/>
        <v>0</v>
      </c>
      <c r="S11" s="24">
        <f t="shared" si="10"/>
        <v>0</v>
      </c>
      <c r="T11" s="27" t="str">
        <f t="shared" si="11"/>
        <v>#DIV/0!</v>
      </c>
    </row>
    <row r="12" ht="18.0" customHeight="1">
      <c r="A12" s="20">
        <v>3.0</v>
      </c>
      <c r="B12" s="21"/>
      <c r="C12" s="22"/>
      <c r="D12" s="22"/>
      <c r="E12" s="23"/>
      <c r="F12" s="23">
        <f t="shared" si="1"/>
        <v>0</v>
      </c>
      <c r="G12" s="23"/>
      <c r="H12" s="23">
        <f t="shared" si="2"/>
        <v>0</v>
      </c>
      <c r="I12" s="23"/>
      <c r="J12" s="23">
        <f t="shared" si="3"/>
        <v>0</v>
      </c>
      <c r="K12" s="23"/>
      <c r="L12" s="23">
        <f t="shared" si="4"/>
        <v>0</v>
      </c>
      <c r="M12" s="24" t="str">
        <f t="shared" si="5"/>
        <v>FORNECEDOR 01</v>
      </c>
      <c r="N12" s="25">
        <f t="shared" si="6"/>
        <v>0</v>
      </c>
      <c r="O12" s="26">
        <f t="shared" si="7"/>
        <v>0</v>
      </c>
      <c r="Q12" s="24" t="str">
        <f t="shared" si="8"/>
        <v>#DIV/0!</v>
      </c>
      <c r="R12" s="24">
        <f t="shared" si="9"/>
        <v>0</v>
      </c>
      <c r="S12" s="24">
        <f t="shared" si="10"/>
        <v>0</v>
      </c>
      <c r="T12" s="27" t="str">
        <f t="shared" si="11"/>
        <v>#DIV/0!</v>
      </c>
    </row>
    <row r="13" ht="18.0" customHeight="1">
      <c r="A13" s="20">
        <v>4.0</v>
      </c>
      <c r="B13" s="21"/>
      <c r="C13" s="22"/>
      <c r="D13" s="22"/>
      <c r="E13" s="23"/>
      <c r="F13" s="23">
        <f t="shared" si="1"/>
        <v>0</v>
      </c>
      <c r="G13" s="23"/>
      <c r="H13" s="23">
        <f t="shared" si="2"/>
        <v>0</v>
      </c>
      <c r="I13" s="23"/>
      <c r="J13" s="23">
        <f t="shared" si="3"/>
        <v>0</v>
      </c>
      <c r="K13" s="23"/>
      <c r="L13" s="23">
        <f t="shared" si="4"/>
        <v>0</v>
      </c>
      <c r="M13" s="24" t="str">
        <f t="shared" si="5"/>
        <v>FORNECEDOR 01</v>
      </c>
      <c r="N13" s="25">
        <f t="shared" si="6"/>
        <v>0</v>
      </c>
      <c r="O13" s="26">
        <f t="shared" si="7"/>
        <v>0</v>
      </c>
      <c r="Q13" s="24" t="str">
        <f t="shared" si="8"/>
        <v>#DIV/0!</v>
      </c>
      <c r="R13" s="24">
        <f t="shared" si="9"/>
        <v>0</v>
      </c>
      <c r="S13" s="24">
        <f t="shared" si="10"/>
        <v>0</v>
      </c>
      <c r="T13" s="27" t="str">
        <f t="shared" si="11"/>
        <v>#DIV/0!</v>
      </c>
    </row>
    <row r="14" ht="18.0" customHeight="1">
      <c r="A14" s="20">
        <v>5.0</v>
      </c>
      <c r="B14" s="21"/>
      <c r="C14" s="22"/>
      <c r="D14" s="22"/>
      <c r="E14" s="23"/>
      <c r="F14" s="23">
        <f t="shared" si="1"/>
        <v>0</v>
      </c>
      <c r="G14" s="23"/>
      <c r="H14" s="23">
        <f t="shared" si="2"/>
        <v>0</v>
      </c>
      <c r="I14" s="23"/>
      <c r="J14" s="23">
        <f t="shared" si="3"/>
        <v>0</v>
      </c>
      <c r="K14" s="23"/>
      <c r="L14" s="23">
        <f t="shared" si="4"/>
        <v>0</v>
      </c>
      <c r="M14" s="24" t="str">
        <f t="shared" si="5"/>
        <v>FORNECEDOR 01</v>
      </c>
      <c r="N14" s="25">
        <f t="shared" si="6"/>
        <v>0</v>
      </c>
      <c r="O14" s="26">
        <f t="shared" si="7"/>
        <v>0</v>
      </c>
      <c r="Q14" s="24" t="str">
        <f t="shared" si="8"/>
        <v>#DIV/0!</v>
      </c>
      <c r="R14" s="24">
        <f t="shared" si="9"/>
        <v>0</v>
      </c>
      <c r="S14" s="24">
        <f t="shared" si="10"/>
        <v>0</v>
      </c>
      <c r="T14" s="27" t="str">
        <f t="shared" si="11"/>
        <v>#DIV/0!</v>
      </c>
    </row>
    <row r="15" ht="18.0" customHeight="1">
      <c r="A15" s="20">
        <v>6.0</v>
      </c>
      <c r="B15" s="21"/>
      <c r="C15" s="22"/>
      <c r="D15" s="22"/>
      <c r="E15" s="23"/>
      <c r="F15" s="23">
        <f t="shared" si="1"/>
        <v>0</v>
      </c>
      <c r="G15" s="23"/>
      <c r="H15" s="23">
        <f t="shared" si="2"/>
        <v>0</v>
      </c>
      <c r="I15" s="23"/>
      <c r="J15" s="23">
        <f t="shared" si="3"/>
        <v>0</v>
      </c>
      <c r="K15" s="23"/>
      <c r="L15" s="23">
        <f t="shared" si="4"/>
        <v>0</v>
      </c>
      <c r="M15" s="24" t="str">
        <f t="shared" si="5"/>
        <v>FORNECEDOR 01</v>
      </c>
      <c r="N15" s="25">
        <f t="shared" si="6"/>
        <v>0</v>
      </c>
      <c r="O15" s="26">
        <f t="shared" si="7"/>
        <v>0</v>
      </c>
      <c r="Q15" s="24" t="str">
        <f t="shared" si="8"/>
        <v>#DIV/0!</v>
      </c>
      <c r="R15" s="24">
        <f t="shared" si="9"/>
        <v>0</v>
      </c>
      <c r="S15" s="24">
        <f t="shared" si="10"/>
        <v>0</v>
      </c>
      <c r="T15" s="27" t="str">
        <f t="shared" si="11"/>
        <v>#DIV/0!</v>
      </c>
    </row>
    <row r="16" ht="18.0" customHeight="1">
      <c r="A16" s="20">
        <v>7.0</v>
      </c>
      <c r="B16" s="21"/>
      <c r="C16" s="22"/>
      <c r="D16" s="22"/>
      <c r="E16" s="23"/>
      <c r="F16" s="23">
        <f t="shared" si="1"/>
        <v>0</v>
      </c>
      <c r="G16" s="23"/>
      <c r="H16" s="23">
        <f t="shared" si="2"/>
        <v>0</v>
      </c>
      <c r="I16" s="23"/>
      <c r="J16" s="23">
        <f t="shared" si="3"/>
        <v>0</v>
      </c>
      <c r="K16" s="23"/>
      <c r="L16" s="23">
        <f t="shared" si="4"/>
        <v>0</v>
      </c>
      <c r="M16" s="24" t="str">
        <f t="shared" si="5"/>
        <v>FORNECEDOR 01</v>
      </c>
      <c r="N16" s="25">
        <f t="shared" si="6"/>
        <v>0</v>
      </c>
      <c r="O16" s="26">
        <f t="shared" si="7"/>
        <v>0</v>
      </c>
      <c r="Q16" s="24" t="str">
        <f t="shared" si="8"/>
        <v>#DIV/0!</v>
      </c>
      <c r="R16" s="24">
        <f t="shared" si="9"/>
        <v>0</v>
      </c>
      <c r="S16" s="24">
        <f t="shared" si="10"/>
        <v>0</v>
      </c>
      <c r="T16" s="27" t="str">
        <f t="shared" si="11"/>
        <v>#DIV/0!</v>
      </c>
    </row>
    <row r="17" ht="18.0" customHeight="1">
      <c r="A17" s="20">
        <v>8.0</v>
      </c>
      <c r="B17" s="21"/>
      <c r="C17" s="22"/>
      <c r="D17" s="22"/>
      <c r="E17" s="23"/>
      <c r="F17" s="23">
        <f t="shared" si="1"/>
        <v>0</v>
      </c>
      <c r="G17" s="23"/>
      <c r="H17" s="23">
        <f t="shared" si="2"/>
        <v>0</v>
      </c>
      <c r="I17" s="23"/>
      <c r="J17" s="23">
        <f t="shared" si="3"/>
        <v>0</v>
      </c>
      <c r="K17" s="23"/>
      <c r="L17" s="23">
        <f t="shared" si="4"/>
        <v>0</v>
      </c>
      <c r="M17" s="24" t="str">
        <f t="shared" si="5"/>
        <v>FORNECEDOR 01</v>
      </c>
      <c r="N17" s="25">
        <f t="shared" si="6"/>
        <v>0</v>
      </c>
      <c r="O17" s="26">
        <f t="shared" si="7"/>
        <v>0</v>
      </c>
      <c r="Q17" s="24" t="str">
        <f t="shared" si="8"/>
        <v>#DIV/0!</v>
      </c>
      <c r="R17" s="24">
        <f t="shared" si="9"/>
        <v>0</v>
      </c>
      <c r="S17" s="24">
        <f t="shared" si="10"/>
        <v>0</v>
      </c>
      <c r="T17" s="27" t="str">
        <f t="shared" si="11"/>
        <v>#DIV/0!</v>
      </c>
    </row>
    <row r="18" ht="18.0" customHeight="1">
      <c r="A18" s="20">
        <v>9.0</v>
      </c>
      <c r="B18" s="21"/>
      <c r="C18" s="22"/>
      <c r="D18" s="22"/>
      <c r="E18" s="23"/>
      <c r="F18" s="23">
        <f t="shared" si="1"/>
        <v>0</v>
      </c>
      <c r="G18" s="23"/>
      <c r="H18" s="23">
        <f t="shared" si="2"/>
        <v>0</v>
      </c>
      <c r="I18" s="23"/>
      <c r="J18" s="23">
        <f t="shared" si="3"/>
        <v>0</v>
      </c>
      <c r="K18" s="23"/>
      <c r="L18" s="23">
        <f t="shared" si="4"/>
        <v>0</v>
      </c>
      <c r="M18" s="24" t="str">
        <f t="shared" si="5"/>
        <v>FORNECEDOR 01</v>
      </c>
      <c r="N18" s="25">
        <f t="shared" si="6"/>
        <v>0</v>
      </c>
      <c r="O18" s="26">
        <f t="shared" si="7"/>
        <v>0</v>
      </c>
      <c r="Q18" s="24" t="str">
        <f t="shared" si="8"/>
        <v>#DIV/0!</v>
      </c>
      <c r="R18" s="24">
        <f t="shared" si="9"/>
        <v>0</v>
      </c>
      <c r="S18" s="24">
        <f t="shared" si="10"/>
        <v>0</v>
      </c>
      <c r="T18" s="27" t="str">
        <f t="shared" si="11"/>
        <v>#DIV/0!</v>
      </c>
    </row>
    <row r="19" ht="18.0" customHeight="1">
      <c r="A19" s="20">
        <v>10.0</v>
      </c>
      <c r="B19" s="21"/>
      <c r="C19" s="22"/>
      <c r="D19" s="22"/>
      <c r="E19" s="23"/>
      <c r="F19" s="23">
        <f t="shared" si="1"/>
        <v>0</v>
      </c>
      <c r="G19" s="23"/>
      <c r="H19" s="23">
        <f t="shared" si="2"/>
        <v>0</v>
      </c>
      <c r="I19" s="23"/>
      <c r="J19" s="23">
        <f t="shared" si="3"/>
        <v>0</v>
      </c>
      <c r="K19" s="23"/>
      <c r="L19" s="23">
        <f t="shared" si="4"/>
        <v>0</v>
      </c>
      <c r="M19" s="24" t="str">
        <f t="shared" si="5"/>
        <v>FORNECEDOR 01</v>
      </c>
      <c r="N19" s="25">
        <f t="shared" si="6"/>
        <v>0</v>
      </c>
      <c r="O19" s="26">
        <f t="shared" si="7"/>
        <v>0</v>
      </c>
      <c r="Q19" s="24" t="str">
        <f t="shared" si="8"/>
        <v>#DIV/0!</v>
      </c>
      <c r="R19" s="24">
        <f t="shared" si="9"/>
        <v>0</v>
      </c>
      <c r="S19" s="24">
        <f t="shared" si="10"/>
        <v>0</v>
      </c>
      <c r="T19" s="27" t="str">
        <f t="shared" si="11"/>
        <v>#DIV/0!</v>
      </c>
    </row>
    <row r="20">
      <c r="A20" s="8"/>
      <c r="B20" s="8"/>
      <c r="C20" s="28"/>
      <c r="D20" s="29"/>
      <c r="E20" s="30" t="s">
        <v>26</v>
      </c>
      <c r="F20" s="31">
        <f>SUM(F10:F19)</f>
        <v>14097.2</v>
      </c>
      <c r="G20" s="30" t="s">
        <v>26</v>
      </c>
      <c r="H20" s="32">
        <f>SUM(H10:H19)</f>
        <v>5400</v>
      </c>
      <c r="I20" s="30" t="s">
        <v>26</v>
      </c>
      <c r="J20" s="33">
        <f>SUM(J10:J19)</f>
        <v>15945.55</v>
      </c>
      <c r="K20" s="30" t="s">
        <v>26</v>
      </c>
      <c r="L20" s="33">
        <f>SUM(L10:L19)</f>
        <v>13845</v>
      </c>
      <c r="M20" s="34"/>
      <c r="N20" s="35"/>
      <c r="O20" s="36">
        <f>SUM(O10:O19)</f>
        <v>5400</v>
      </c>
      <c r="Q20" s="34"/>
      <c r="R20" s="34"/>
      <c r="S20" s="34"/>
      <c r="T20" s="34"/>
    </row>
    <row r="21" ht="15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Q21" s="8"/>
      <c r="R21" s="8"/>
      <c r="S21" s="8"/>
      <c r="T21" s="8"/>
    </row>
    <row r="22" ht="15.75" customHeight="1">
      <c r="A22" s="37" t="s">
        <v>27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Q22" s="8"/>
      <c r="R22" s="8"/>
      <c r="S22" s="8"/>
      <c r="T22" s="8"/>
    </row>
    <row r="23" ht="15.75" customHeight="1">
      <c r="A23" s="38" t="s">
        <v>28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Q23" s="8"/>
      <c r="R23" s="8"/>
      <c r="S23" s="8"/>
      <c r="T23" s="8"/>
    </row>
    <row r="24">
      <c r="A24" s="3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Q24" s="8"/>
      <c r="R24" s="8"/>
      <c r="S24" s="8"/>
      <c r="T24" s="8"/>
    </row>
    <row r="25">
      <c r="A25" s="38" t="s">
        <v>29</v>
      </c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Q25" s="8"/>
      <c r="R25" s="8"/>
      <c r="S25" s="8"/>
      <c r="T25" s="8"/>
    </row>
    <row r="26">
      <c r="A26" s="3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Q26" s="8"/>
      <c r="R26" s="8"/>
      <c r="S26" s="8"/>
      <c r="T26" s="8"/>
    </row>
    <row r="27">
      <c r="A27" s="39" t="s">
        <v>30</v>
      </c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</row>
    <row r="28" ht="15.75" customHeight="1">
      <c r="A28" s="41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</row>
    <row r="29" ht="15.75" customHeight="1">
      <c r="A29" s="41" t="s">
        <v>31</v>
      </c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</row>
    <row r="30" ht="15.75" customHeight="1">
      <c r="E30" s="42"/>
    </row>
    <row r="31" ht="15.75" customHeight="1">
      <c r="A31" s="43"/>
      <c r="C31" s="42"/>
      <c r="D31" s="42"/>
      <c r="E31" s="42"/>
    </row>
    <row r="32" ht="15.75" customHeight="1">
      <c r="B32" s="44" t="s">
        <v>32</v>
      </c>
    </row>
    <row r="33" ht="15.75" customHeight="1">
      <c r="B33" s="45"/>
      <c r="C33" s="45"/>
      <c r="D33" s="45"/>
    </row>
    <row r="34" ht="15.75" customHeight="1">
      <c r="B34" s="45"/>
      <c r="C34" s="45"/>
      <c r="D34" s="45"/>
    </row>
    <row r="35" ht="15.75" customHeight="1">
      <c r="B35" s="43" t="s">
        <v>33</v>
      </c>
    </row>
    <row r="36" ht="15.75" customHeight="1">
      <c r="B36" s="45" t="s">
        <v>34</v>
      </c>
    </row>
    <row r="37" ht="15.75" customHeight="1">
      <c r="B37" s="46" t="s">
        <v>35</v>
      </c>
    </row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</sheetData>
  <mergeCells count="33">
    <mergeCell ref="Q4:T4"/>
    <mergeCell ref="A6:A9"/>
    <mergeCell ref="B6:B9"/>
    <mergeCell ref="C6:C9"/>
    <mergeCell ref="A2:O2"/>
    <mergeCell ref="A4:O4"/>
    <mergeCell ref="G1:H1"/>
    <mergeCell ref="B36:D36"/>
    <mergeCell ref="B37:D37"/>
    <mergeCell ref="B35:D35"/>
    <mergeCell ref="K6:L6"/>
    <mergeCell ref="M6:M9"/>
    <mergeCell ref="K7:L7"/>
    <mergeCell ref="K8:L8"/>
    <mergeCell ref="A31:B31"/>
    <mergeCell ref="A27:M27"/>
    <mergeCell ref="A29:M29"/>
    <mergeCell ref="D6:D9"/>
    <mergeCell ref="E6:F6"/>
    <mergeCell ref="E7:F7"/>
    <mergeCell ref="E8:F8"/>
    <mergeCell ref="G6:H6"/>
    <mergeCell ref="I6:J6"/>
    <mergeCell ref="N6:N9"/>
    <mergeCell ref="O6:O9"/>
    <mergeCell ref="Q6:Q9"/>
    <mergeCell ref="R6:R9"/>
    <mergeCell ref="S6:S9"/>
    <mergeCell ref="T6:T9"/>
    <mergeCell ref="G7:H7"/>
    <mergeCell ref="I7:J7"/>
    <mergeCell ref="G8:H8"/>
    <mergeCell ref="I8:J8"/>
  </mergeCells>
  <hyperlinks>
    <hyperlink r:id="rId1" ref="I6"/>
  </hyperlinks>
  <printOptions/>
  <pageMargins bottom="0.75" footer="0.0" header="0.0" left="0.7" right="0.7" top="0.75"/>
  <pageSetup orientation="landscape"/>
  <headerFooter>
    <oddHeader>&amp;CPLANILHA DE ESTIMATIVA DE PREÇO </oddHeader>
  </headerFooter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2013-09-10T19:06:20Z</dcterms:created>
  <dc:creator>Deisiane da Silva Ribeiro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str>15.0300</vt:lpstr>
  </property>
  <property fmtid="{D5CDD505-2E9C-101B-9397-08002B2CF9AE}" pid="3" name="Company">
    <vt:lpstr>Campus Aracruz</vt:lp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